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002\Desktop\ブログ用\Ai分布\"/>
    </mc:Choice>
  </mc:AlternateContent>
  <xr:revisionPtr revIDLastSave="0" documentId="13_ncr:1_{A352E4B2-6362-4FE8-96D2-B349B09BFB3D}" xr6:coauthVersionLast="36" xr6:coauthVersionMax="36" xr10:uidLastSave="{00000000-0000-0000-0000-000000000000}"/>
  <bookViews>
    <workbookView xWindow="0" yWindow="0" windowWidth="38400" windowHeight="17370" xr2:uid="{00000000-000D-0000-FFFF-FFFF00000000}"/>
  </bookViews>
  <sheets>
    <sheet name="Ai分布" sheetId="1" r:id="rId1"/>
  </sheets>
  <definedNames>
    <definedName name="_xlnm.Print_Area" localSheetId="0">Ai分布!$A$1:$AJ$56</definedName>
  </definedNames>
  <calcPr calcId="191029"/>
</workbook>
</file>

<file path=xl/calcChain.xml><?xml version="1.0" encoding="utf-8"?>
<calcChain xmlns="http://schemas.openxmlformats.org/spreadsheetml/2006/main">
  <c r="S41" i="1" l="1"/>
  <c r="I41" i="1"/>
  <c r="S39" i="1"/>
  <c r="I39" i="1"/>
  <c r="S37" i="1"/>
  <c r="I37" i="1"/>
  <c r="S35" i="1"/>
  <c r="I35" i="1"/>
  <c r="S33" i="1"/>
  <c r="I33" i="1"/>
  <c r="S31" i="1"/>
  <c r="I31" i="1"/>
  <c r="S29" i="1"/>
  <c r="I29" i="1"/>
  <c r="S27" i="1"/>
  <c r="I27" i="1"/>
  <c r="S25" i="1"/>
  <c r="I25" i="1"/>
  <c r="S23" i="1"/>
  <c r="I23" i="1"/>
  <c r="S21" i="1"/>
  <c r="I21" i="1"/>
  <c r="S19" i="1"/>
  <c r="I19" i="1"/>
  <c r="S17" i="1"/>
  <c r="I17" i="1"/>
  <c r="S15" i="1"/>
  <c r="I15" i="1"/>
  <c r="S13" i="1"/>
  <c r="I13" i="1"/>
  <c r="S11" i="1"/>
  <c r="I11" i="1"/>
  <c r="S9" i="1"/>
  <c r="I9" i="1"/>
  <c r="S7" i="1"/>
  <c r="I7" i="1"/>
  <c r="L7" i="1" s="1"/>
  <c r="V31" i="1" l="1"/>
  <c r="Z31" i="1" s="1"/>
  <c r="AE31" i="1" s="1"/>
  <c r="V21" i="1"/>
  <c r="Z21" i="1" s="1"/>
  <c r="AE21" i="1" s="1"/>
  <c r="V25" i="1"/>
  <c r="Z25" i="1" s="1"/>
  <c r="AE25" i="1" s="1"/>
  <c r="V29" i="1"/>
  <c r="Z29" i="1" s="1"/>
  <c r="AE29" i="1" s="1"/>
  <c r="V19" i="1"/>
  <c r="Z19" i="1" s="1"/>
  <c r="AE19" i="1" s="1"/>
  <c r="V23" i="1"/>
  <c r="Z23" i="1" s="1"/>
  <c r="AE23" i="1" s="1"/>
  <c r="V11" i="1"/>
  <c r="Z11" i="1" s="1"/>
  <c r="AE11" i="1" s="1"/>
  <c r="V7" i="1"/>
  <c r="Z7" i="1" s="1"/>
  <c r="AE7" i="1" s="1"/>
  <c r="V15" i="1"/>
  <c r="Z15" i="1" s="1"/>
  <c r="AE15" i="1" s="1"/>
  <c r="V9" i="1"/>
  <c r="Z9" i="1" s="1"/>
  <c r="AE9" i="1" s="1"/>
  <c r="V37" i="1"/>
  <c r="Z37" i="1" s="1"/>
  <c r="AE37" i="1" s="1"/>
  <c r="V27" i="1"/>
  <c r="Z27" i="1" s="1"/>
  <c r="AE27" i="1" s="1"/>
  <c r="V39" i="1"/>
  <c r="Z39" i="1" s="1"/>
  <c r="AE39" i="1" s="1"/>
  <c r="V33" i="1"/>
  <c r="Z33" i="1" s="1"/>
  <c r="AE33" i="1" s="1"/>
  <c r="V35" i="1"/>
  <c r="Z35" i="1" s="1"/>
  <c r="AE35" i="1" s="1"/>
  <c r="V13" i="1"/>
  <c r="Z13" i="1" s="1"/>
  <c r="AE13" i="1" s="1"/>
  <c r="V17" i="1"/>
  <c r="Z17" i="1" s="1"/>
  <c r="AE17" i="1" s="1"/>
  <c r="V41" i="1"/>
  <c r="Z41" i="1" s="1"/>
  <c r="AE41" i="1" s="1"/>
</calcChain>
</file>

<file path=xl/sharedStrings.xml><?xml version="1.0" encoding="utf-8"?>
<sst xmlns="http://schemas.openxmlformats.org/spreadsheetml/2006/main" count="28" uniqueCount="25">
  <si>
    <t>Ai分布の算定</t>
  </si>
  <si>
    <t>■柱及び梁が鉄骨造である階の高さの合計のhに対する比</t>
  </si>
  <si>
    <t>RC造またはSRC造→α=0</t>
  </si>
  <si>
    <t>階</t>
  </si>
  <si>
    <t>層</t>
  </si>
  <si>
    <t>階高</t>
  </si>
  <si>
    <t>一次固有周期</t>
  </si>
  <si>
    <t>各階重量</t>
  </si>
  <si>
    <t>αi</t>
  </si>
  <si>
    <t>分布係数</t>
  </si>
  <si>
    <t>地震層せん断力係数</t>
  </si>
  <si>
    <t>地震層せん断力</t>
  </si>
  <si>
    <t>S造→α=1</t>
  </si>
  <si>
    <t>h</t>
  </si>
  <si>
    <t>Σh</t>
  </si>
  <si>
    <t>T</t>
  </si>
  <si>
    <t>Ai</t>
  </si>
  <si>
    <t>Ci</t>
  </si>
  <si>
    <t>Qi</t>
  </si>
  <si>
    <t>(m)</t>
  </si>
  <si>
    <t>(秒)</t>
  </si>
  <si>
    <t>(kN)</t>
  </si>
  <si>
    <t>R</t>
  </si>
  <si>
    <t>■標準せん断力係数</t>
  </si>
  <si>
    <t>C0=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</si>
</sst>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3"/>
      <color rgb="FFFFFFFF"/>
      <name val="Meiryo UI"/>
      <family val="3"/>
      <charset val="128"/>
    </font>
    <font>
      <b/>
      <sz val="9"/>
      <color rgb="FFFFFFFF"/>
      <name val="Meiryo UI"/>
      <family val="3"/>
      <charset val="128"/>
    </font>
    <font>
      <sz val="8"/>
      <color rgb="FFFFFFFF"/>
      <name val="Meiryo UI"/>
      <family val="3"/>
      <charset val="128"/>
    </font>
    <font>
      <b/>
      <sz val="9"/>
      <color rgb="FF1F4E79"/>
      <name val="Meiryo UI"/>
      <family val="3"/>
      <charset val="128"/>
    </font>
    <font>
      <sz val="8.5"/>
      <color rgb="FF595959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F2F8FD"/>
      </patternFill>
    </fill>
  </fills>
  <borders count="11">
    <border>
      <left/>
      <right/>
      <top/>
      <bottom/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  <diagonal/>
    </border>
    <border>
      <left style="thin">
        <color rgb="FFB7C3D0"/>
      </left>
      <right style="thin">
        <color rgb="FFB7C3D0"/>
      </right>
      <top style="medium">
        <color rgb="FF1F4E79"/>
      </top>
      <bottom style="thin">
        <color rgb="FFB7C3D0"/>
      </bottom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medium">
        <color rgb="FF1F4E79"/>
      </bottom>
      <diagonal/>
    </border>
    <border>
      <left style="medium">
        <color rgb="FF1F4E79"/>
      </left>
      <right style="thin">
        <color rgb="FFB7C3D0"/>
      </right>
      <top style="medium">
        <color rgb="FF1F4E79"/>
      </top>
      <bottom style="thin">
        <color rgb="FFB7C3D0"/>
      </bottom>
      <diagonal/>
    </border>
    <border>
      <left style="thin">
        <color rgb="FFB7C3D0"/>
      </left>
      <right style="medium">
        <color rgb="FF1F4E79"/>
      </right>
      <top style="medium">
        <color rgb="FF1F4E79"/>
      </top>
      <bottom style="thin">
        <color rgb="FFB7C3D0"/>
      </bottom>
      <diagonal/>
    </border>
    <border>
      <left style="medium">
        <color rgb="FF1F4E79"/>
      </left>
      <right style="thin">
        <color rgb="FFB7C3D0"/>
      </right>
      <top style="thin">
        <color rgb="FFB7C3D0"/>
      </top>
      <bottom style="thin">
        <color rgb="FFB7C3D0"/>
      </bottom>
      <diagonal/>
    </border>
    <border>
      <left style="thin">
        <color rgb="FFB7C3D0"/>
      </left>
      <right style="medium">
        <color rgb="FF1F4E79"/>
      </right>
      <top style="thin">
        <color rgb="FFB7C3D0"/>
      </top>
      <bottom style="thin">
        <color rgb="FFB7C3D0"/>
      </bottom>
      <diagonal/>
    </border>
    <border>
      <left style="medium">
        <color rgb="FF1F4E79"/>
      </left>
      <right style="thin">
        <color rgb="FFB7C3D0"/>
      </right>
      <top style="thin">
        <color rgb="FFB7C3D0"/>
      </top>
      <bottom style="medium">
        <color rgb="FF1F4E79"/>
      </bottom>
      <diagonal/>
    </border>
    <border>
      <left style="thin">
        <color rgb="FFB7C3D0"/>
      </left>
      <right style="medium">
        <color rgb="FF1F4E79"/>
      </right>
      <top style="thin">
        <color rgb="FFB7C3D0"/>
      </top>
      <bottom style="medium">
        <color rgb="FF1F4E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/>
    <xf numFmtId="0" fontId="8" fillId="3" borderId="6" xfId="0" applyFont="1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6" xfId="0" applyFill="1" applyBorder="1" applyAlignment="1"/>
    <xf numFmtId="0" fontId="8" fillId="3" borderId="1" xfId="0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/>
    <xf numFmtId="176" fontId="4" fillId="4" borderId="1" xfId="0" applyNumberFormat="1" applyFont="1" applyFill="1" applyBorder="1" applyAlignment="1">
      <alignment horizontal="center" vertical="center"/>
    </xf>
    <xf numFmtId="0" fontId="0" fillId="4" borderId="7" xfId="0" applyFill="1" applyBorder="1" applyAlignment="1"/>
    <xf numFmtId="2" fontId="4" fillId="4" borderId="1" xfId="0" applyNumberFormat="1" applyFont="1" applyFill="1" applyBorder="1" applyAlignment="1">
      <alignment horizontal="center" vertical="center"/>
    </xf>
    <xf numFmtId="0" fontId="0" fillId="3" borderId="8" xfId="0" applyFill="1" applyBorder="1" applyAlignment="1"/>
    <xf numFmtId="0" fontId="0" fillId="3" borderId="3" xfId="0" applyFill="1" applyBorder="1" applyAlignment="1"/>
    <xf numFmtId="0" fontId="0" fillId="4" borderId="3" xfId="0" applyFill="1" applyBorder="1" applyAlignment="1"/>
    <xf numFmtId="0" fontId="0" fillId="4" borderId="9" xfId="0" applyFill="1" applyBorder="1" applyAlignment="1"/>
    <xf numFmtId="0" fontId="4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7" xfId="0" applyFill="1" applyBorder="1" applyAlignment="1"/>
    <xf numFmtId="0" fontId="0" fillId="2" borderId="3" xfId="0" applyFill="1" applyBorder="1" applyAlignment="1"/>
    <xf numFmtId="0" fontId="7" fillId="2" borderId="3" xfId="0" applyFont="1" applyFill="1" applyBorder="1" applyAlignment="1">
      <alignment horizontal="center" vertical="center"/>
    </xf>
    <xf numFmtId="0" fontId="0" fillId="2" borderId="9" xfId="0" applyFill="1" applyBorder="1" applyAlignment="1"/>
    <xf numFmtId="0" fontId="5" fillId="2" borderId="0" xfId="0" applyFont="1" applyFill="1" applyAlignment="1">
      <alignment horizontal="left" vertical="center" indent="1"/>
    </xf>
    <xf numFmtId="0" fontId="0" fillId="2" borderId="0" xfId="0" applyFill="1" applyAlignment="1"/>
    <xf numFmtId="0" fontId="6" fillId="2" borderId="4" xfId="0" applyFont="1" applyFill="1" applyBorder="1" applyAlignment="1">
      <alignment horizontal="center" vertical="center"/>
    </xf>
    <xf numFmtId="0" fontId="0" fillId="2" borderId="6" xfId="0" applyFill="1" applyBorder="1" applyAlignment="1"/>
    <xf numFmtId="0" fontId="0" fillId="2" borderId="8" xfId="0" applyFill="1" applyBorder="1" applyAlignment="1"/>
    <xf numFmtId="0" fontId="0" fillId="2" borderId="5" xfId="0" applyFill="1" applyBorder="1" applyAlignment="1"/>
    <xf numFmtId="0" fontId="8" fillId="3" borderId="10" xfId="0" applyFont="1" applyFill="1" applyBorder="1" applyAlignment="1">
      <alignment horizontal="center" vertical="center"/>
    </xf>
    <xf numFmtId="0" fontId="0" fillId="0" borderId="10" xfId="0" applyBorder="1" applyAlignment="1"/>
    <xf numFmtId="2" fontId="8" fillId="3" borderId="1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9"/>
  <sheetViews>
    <sheetView showGridLines="0" tabSelected="1" view="pageBreakPreview" zoomScaleNormal="100" zoomScaleSheetLayoutView="100" workbookViewId="0">
      <selection activeCell="L7" sqref="L7:O42"/>
    </sheetView>
  </sheetViews>
  <sheetFormatPr defaultRowHeight="13.5" x14ac:dyDescent="0.15"/>
  <cols>
    <col min="1" max="69" width="2.625" style="3" customWidth="1"/>
  </cols>
  <sheetData>
    <row r="1" spans="1:41" x14ac:dyDescent="0.15">
      <c r="A1" s="1"/>
      <c r="B1" s="1"/>
      <c r="C1" s="1"/>
      <c r="D1" s="1"/>
      <c r="E1" s="1"/>
      <c r="F1" s="1"/>
      <c r="G1" s="1"/>
      <c r="H1" s="1"/>
      <c r="I1" s="1"/>
    </row>
    <row r="2" spans="1:41" ht="26.1" customHeight="1" x14ac:dyDescent="0.15">
      <c r="A2" s="1"/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4" t="s">
        <v>1</v>
      </c>
    </row>
    <row r="3" spans="1:41" x14ac:dyDescent="0.15">
      <c r="A3" s="1"/>
      <c r="B3" s="1"/>
      <c r="C3" s="1"/>
      <c r="D3" s="1"/>
      <c r="E3" s="1"/>
      <c r="F3" s="1"/>
      <c r="G3" s="1"/>
      <c r="H3" s="1"/>
      <c r="I3" s="1"/>
      <c r="AL3" s="5" t="s">
        <v>2</v>
      </c>
      <c r="AM3" s="2"/>
    </row>
    <row r="4" spans="1:41" x14ac:dyDescent="0.15">
      <c r="A4" s="1"/>
      <c r="B4" s="32" t="s">
        <v>3</v>
      </c>
      <c r="C4" s="9"/>
      <c r="D4" s="8" t="s">
        <v>4</v>
      </c>
      <c r="E4" s="9"/>
      <c r="F4" s="8" t="s">
        <v>5</v>
      </c>
      <c r="G4" s="9"/>
      <c r="H4" s="9"/>
      <c r="I4" s="8" t="s">
        <v>5</v>
      </c>
      <c r="J4" s="9"/>
      <c r="K4" s="9"/>
      <c r="L4" s="8" t="s">
        <v>6</v>
      </c>
      <c r="M4" s="9"/>
      <c r="N4" s="9"/>
      <c r="O4" s="9"/>
      <c r="P4" s="8" t="s">
        <v>7</v>
      </c>
      <c r="Q4" s="9"/>
      <c r="R4" s="9"/>
      <c r="S4" s="8" t="s">
        <v>8</v>
      </c>
      <c r="T4" s="9"/>
      <c r="U4" s="9"/>
      <c r="V4" s="8" t="s">
        <v>9</v>
      </c>
      <c r="W4" s="9"/>
      <c r="X4" s="9"/>
      <c r="Y4" s="9"/>
      <c r="Z4" s="8" t="s">
        <v>10</v>
      </c>
      <c r="AA4" s="9"/>
      <c r="AB4" s="9"/>
      <c r="AC4" s="9"/>
      <c r="AD4" s="9"/>
      <c r="AE4" s="8" t="s">
        <v>11</v>
      </c>
      <c r="AF4" s="9"/>
      <c r="AG4" s="9"/>
      <c r="AH4" s="9"/>
      <c r="AI4" s="35"/>
      <c r="AL4" s="5" t="s">
        <v>12</v>
      </c>
      <c r="AM4" s="2"/>
    </row>
    <row r="5" spans="1:41" x14ac:dyDescent="0.15">
      <c r="A5" s="1"/>
      <c r="B5" s="33"/>
      <c r="C5" s="25"/>
      <c r="D5" s="25"/>
      <c r="E5" s="25"/>
      <c r="F5" s="24" t="s">
        <v>13</v>
      </c>
      <c r="G5" s="25"/>
      <c r="H5" s="25"/>
      <c r="I5" s="24" t="s">
        <v>14</v>
      </c>
      <c r="J5" s="25"/>
      <c r="K5" s="25"/>
      <c r="L5" s="24" t="s">
        <v>15</v>
      </c>
      <c r="M5" s="25"/>
      <c r="N5" s="25"/>
      <c r="O5" s="25"/>
      <c r="P5" s="25"/>
      <c r="Q5" s="25"/>
      <c r="R5" s="25"/>
      <c r="S5" s="25"/>
      <c r="T5" s="25"/>
      <c r="U5" s="25"/>
      <c r="V5" s="24" t="s">
        <v>16</v>
      </c>
      <c r="W5" s="25"/>
      <c r="X5" s="25"/>
      <c r="Y5" s="25"/>
      <c r="Z5" s="24" t="s">
        <v>17</v>
      </c>
      <c r="AA5" s="25"/>
      <c r="AB5" s="25"/>
      <c r="AC5" s="25"/>
      <c r="AD5" s="25"/>
      <c r="AE5" s="24" t="s">
        <v>18</v>
      </c>
      <c r="AF5" s="25"/>
      <c r="AG5" s="25"/>
      <c r="AH5" s="25"/>
      <c r="AI5" s="26"/>
      <c r="AL5" s="36">
        <v>0</v>
      </c>
      <c r="AM5" s="37"/>
    </row>
    <row r="6" spans="1:41" x14ac:dyDescent="0.15">
      <c r="A6" s="1"/>
      <c r="B6" s="34"/>
      <c r="C6" s="27"/>
      <c r="D6" s="27"/>
      <c r="E6" s="27"/>
      <c r="F6" s="28" t="s">
        <v>19</v>
      </c>
      <c r="G6" s="27"/>
      <c r="H6" s="27"/>
      <c r="I6" s="28" t="s">
        <v>19</v>
      </c>
      <c r="J6" s="27"/>
      <c r="K6" s="27"/>
      <c r="L6" s="28" t="s">
        <v>20</v>
      </c>
      <c r="M6" s="27"/>
      <c r="N6" s="27"/>
      <c r="O6" s="27"/>
      <c r="P6" s="28" t="s">
        <v>21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8" t="s">
        <v>21</v>
      </c>
      <c r="AF6" s="27"/>
      <c r="AG6" s="27"/>
      <c r="AH6" s="27"/>
      <c r="AI6" s="29"/>
    </row>
    <row r="7" spans="1:41" x14ac:dyDescent="0.15">
      <c r="A7" s="1"/>
      <c r="B7" s="10">
        <v>18</v>
      </c>
      <c r="C7" s="11"/>
      <c r="D7" s="13" t="s">
        <v>22</v>
      </c>
      <c r="E7" s="11"/>
      <c r="F7" s="13">
        <v>3.12</v>
      </c>
      <c r="G7" s="11"/>
      <c r="H7" s="11"/>
      <c r="I7" s="18">
        <f>SUM(F7:H42)</f>
        <v>56.984999999999992</v>
      </c>
      <c r="J7" s="15"/>
      <c r="K7" s="15"/>
      <c r="L7" s="18">
        <f>(0.02+0.01*AL5)*I7</f>
        <v>1.1396999999999999</v>
      </c>
      <c r="M7" s="15"/>
      <c r="N7" s="15"/>
      <c r="O7" s="15"/>
      <c r="P7" s="13">
        <v>421.9</v>
      </c>
      <c r="Q7" s="11"/>
      <c r="R7" s="11"/>
      <c r="S7" s="14">
        <f>P7/SUM($P$7:$R$42)</f>
        <v>0.14128796758313522</v>
      </c>
      <c r="T7" s="15"/>
      <c r="U7" s="15"/>
      <c r="V7" s="18">
        <f>1+((1/S7^0.5)-S7)*(2*$L$7/(1+3*$L$7))</f>
        <v>2.2993755642261817</v>
      </c>
      <c r="W7" s="15"/>
      <c r="X7" s="15"/>
      <c r="Y7" s="15"/>
      <c r="Z7" s="14">
        <f>V7*$AN$8</f>
        <v>0.45987511284523636</v>
      </c>
      <c r="AA7" s="15"/>
      <c r="AB7" s="15"/>
      <c r="AC7" s="15"/>
      <c r="AD7" s="15"/>
      <c r="AE7" s="16">
        <f>Z7*P7</f>
        <v>194.02131010940522</v>
      </c>
      <c r="AF7" s="15"/>
      <c r="AG7" s="15"/>
      <c r="AH7" s="15"/>
      <c r="AI7" s="17"/>
      <c r="AL7" s="4" t="s">
        <v>23</v>
      </c>
    </row>
    <row r="8" spans="1:41" x14ac:dyDescent="0.15">
      <c r="A8" s="1"/>
      <c r="B8" s="12"/>
      <c r="C8" s="11"/>
      <c r="D8" s="11"/>
      <c r="E8" s="11"/>
      <c r="F8" s="11"/>
      <c r="G8" s="11"/>
      <c r="H8" s="11"/>
      <c r="I8" s="15"/>
      <c r="J8" s="15"/>
      <c r="K8" s="15"/>
      <c r="L8" s="15"/>
      <c r="M8" s="15"/>
      <c r="N8" s="15"/>
      <c r="O8" s="15"/>
      <c r="P8" s="11"/>
      <c r="Q8" s="11"/>
      <c r="R8" s="11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7"/>
      <c r="AL8" s="6" t="s">
        <v>24</v>
      </c>
      <c r="AM8" s="7"/>
      <c r="AN8" s="38">
        <v>0.2</v>
      </c>
      <c r="AO8" s="37"/>
    </row>
    <row r="9" spans="1:41" x14ac:dyDescent="0.15">
      <c r="A9" s="1"/>
      <c r="B9" s="10">
        <v>17</v>
      </c>
      <c r="C9" s="11"/>
      <c r="D9" s="13">
        <v>18</v>
      </c>
      <c r="E9" s="11"/>
      <c r="F9" s="13">
        <v>3.26</v>
      </c>
      <c r="G9" s="11"/>
      <c r="H9" s="11"/>
      <c r="I9" s="18">
        <f>SUM(F9:H42)</f>
        <v>53.864999999999988</v>
      </c>
      <c r="J9" s="15"/>
      <c r="K9" s="15"/>
      <c r="L9" s="15"/>
      <c r="M9" s="15"/>
      <c r="N9" s="15"/>
      <c r="O9" s="15"/>
      <c r="P9" s="13">
        <v>150.69999999999999</v>
      </c>
      <c r="Q9" s="11"/>
      <c r="R9" s="11"/>
      <c r="S9" s="14">
        <f>SUM(P7:R10)/SUM($P$7:$R$42)</f>
        <v>0.1917551321121195</v>
      </c>
      <c r="T9" s="15"/>
      <c r="U9" s="15"/>
      <c r="V9" s="18">
        <f>1+((1/S9^0.5)-S9)*(2*$L$7/(1+3*$L$7))</f>
        <v>2.0790044827142946</v>
      </c>
      <c r="W9" s="15"/>
      <c r="X9" s="15"/>
      <c r="Y9" s="15"/>
      <c r="Z9" s="14">
        <f>V9*$AN$8</f>
        <v>0.41580089654285896</v>
      </c>
      <c r="AA9" s="15"/>
      <c r="AB9" s="15"/>
      <c r="AC9" s="15"/>
      <c r="AD9" s="15"/>
      <c r="AE9" s="16">
        <f>Z9*P9</f>
        <v>62.661195109008837</v>
      </c>
      <c r="AF9" s="15"/>
      <c r="AG9" s="15"/>
      <c r="AH9" s="15"/>
      <c r="AI9" s="17"/>
    </row>
    <row r="10" spans="1:41" x14ac:dyDescent="0.15">
      <c r="A10" s="1"/>
      <c r="B10" s="12"/>
      <c r="C10" s="11"/>
      <c r="D10" s="11"/>
      <c r="E10" s="11"/>
      <c r="F10" s="11"/>
      <c r="G10" s="11"/>
      <c r="H10" s="11"/>
      <c r="I10" s="15"/>
      <c r="J10" s="15"/>
      <c r="K10" s="15"/>
      <c r="L10" s="15"/>
      <c r="M10" s="15"/>
      <c r="N10" s="15"/>
      <c r="O10" s="15"/>
      <c r="P10" s="11"/>
      <c r="Q10" s="11"/>
      <c r="R10" s="11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7"/>
    </row>
    <row r="11" spans="1:41" x14ac:dyDescent="0.15">
      <c r="A11" s="1"/>
      <c r="B11" s="10">
        <v>16</v>
      </c>
      <c r="C11" s="11"/>
      <c r="D11" s="13">
        <v>17</v>
      </c>
      <c r="E11" s="11"/>
      <c r="F11" s="13">
        <v>2.96</v>
      </c>
      <c r="G11" s="11"/>
      <c r="H11" s="11"/>
      <c r="I11" s="18">
        <f>SUM(F11:H42)</f>
        <v>50.60499999999999</v>
      </c>
      <c r="J11" s="15"/>
      <c r="K11" s="15"/>
      <c r="L11" s="15"/>
      <c r="M11" s="15"/>
      <c r="N11" s="15"/>
      <c r="O11" s="15"/>
      <c r="P11" s="13">
        <v>150.69999999999999</v>
      </c>
      <c r="Q11" s="11"/>
      <c r="R11" s="11"/>
      <c r="S11" s="14">
        <f>SUM(P7:R12)/SUM($P$7:$R$42)</f>
        <v>0.24222229664110381</v>
      </c>
      <c r="T11" s="15"/>
      <c r="U11" s="15"/>
      <c r="V11" s="18">
        <f>1+((1/S11^0.5)-S11)*(2*$L$7/(1+3*$L$7))</f>
        <v>1.9231045299395189</v>
      </c>
      <c r="W11" s="15"/>
      <c r="X11" s="15"/>
      <c r="Y11" s="15"/>
      <c r="Z11" s="14">
        <f>V11*$AN$8</f>
        <v>0.38462090598790377</v>
      </c>
      <c r="AA11" s="15"/>
      <c r="AB11" s="15"/>
      <c r="AC11" s="15"/>
      <c r="AD11" s="15"/>
      <c r="AE11" s="16">
        <f>Z11*P11</f>
        <v>57.962370532377093</v>
      </c>
      <c r="AF11" s="15"/>
      <c r="AG11" s="15"/>
      <c r="AH11" s="15"/>
      <c r="AI11" s="17"/>
    </row>
    <row r="12" spans="1:41" x14ac:dyDescent="0.15">
      <c r="A12" s="1"/>
      <c r="B12" s="12"/>
      <c r="C12" s="11"/>
      <c r="D12" s="11"/>
      <c r="E12" s="11"/>
      <c r="F12" s="11"/>
      <c r="G12" s="11"/>
      <c r="H12" s="11"/>
      <c r="I12" s="15"/>
      <c r="J12" s="15"/>
      <c r="K12" s="15"/>
      <c r="L12" s="15"/>
      <c r="M12" s="15"/>
      <c r="N12" s="15"/>
      <c r="O12" s="15"/>
      <c r="P12" s="11"/>
      <c r="Q12" s="11"/>
      <c r="R12" s="11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7"/>
    </row>
    <row r="13" spans="1:41" x14ac:dyDescent="0.15">
      <c r="A13" s="1"/>
      <c r="B13" s="10">
        <v>15</v>
      </c>
      <c r="C13" s="11"/>
      <c r="D13" s="13">
        <v>16</v>
      </c>
      <c r="E13" s="11"/>
      <c r="F13" s="13">
        <v>2.96</v>
      </c>
      <c r="G13" s="11"/>
      <c r="H13" s="11"/>
      <c r="I13" s="18">
        <f>SUM(F13:H42)</f>
        <v>47.644999999999989</v>
      </c>
      <c r="J13" s="15"/>
      <c r="K13" s="15"/>
      <c r="L13" s="15"/>
      <c r="M13" s="15"/>
      <c r="N13" s="15"/>
      <c r="O13" s="15"/>
      <c r="P13" s="13">
        <v>150.69999999999999</v>
      </c>
      <c r="Q13" s="11"/>
      <c r="R13" s="11"/>
      <c r="S13" s="14">
        <f>SUM(P7:R14)/SUM($P$7:$R$42)</f>
        <v>0.29268946117008815</v>
      </c>
      <c r="T13" s="15"/>
      <c r="U13" s="15"/>
      <c r="V13" s="18">
        <f>1+((1/S13^0.5)-S13)*(2*$L$7/(1+3*$L$7))</f>
        <v>1.8024465229295852</v>
      </c>
      <c r="W13" s="15"/>
      <c r="X13" s="15"/>
      <c r="Y13" s="15"/>
      <c r="Z13" s="14">
        <f>V13*$AN$8</f>
        <v>0.36048930458591705</v>
      </c>
      <c r="AA13" s="15"/>
      <c r="AB13" s="15"/>
      <c r="AC13" s="15"/>
      <c r="AD13" s="15"/>
      <c r="AE13" s="16">
        <f>Z13*P13</f>
        <v>54.325738201097693</v>
      </c>
      <c r="AF13" s="15"/>
      <c r="AG13" s="15"/>
      <c r="AH13" s="15"/>
      <c r="AI13" s="17"/>
    </row>
    <row r="14" spans="1:41" x14ac:dyDescent="0.15">
      <c r="A14" s="1"/>
      <c r="B14" s="12"/>
      <c r="C14" s="11"/>
      <c r="D14" s="11"/>
      <c r="E14" s="11"/>
      <c r="F14" s="11"/>
      <c r="G14" s="11"/>
      <c r="H14" s="11"/>
      <c r="I14" s="15"/>
      <c r="J14" s="15"/>
      <c r="K14" s="15"/>
      <c r="L14" s="15"/>
      <c r="M14" s="15"/>
      <c r="N14" s="15"/>
      <c r="O14" s="15"/>
      <c r="P14" s="11"/>
      <c r="Q14" s="11"/>
      <c r="R14" s="11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7"/>
    </row>
    <row r="15" spans="1:41" x14ac:dyDescent="0.15">
      <c r="A15" s="1"/>
      <c r="B15" s="10">
        <v>14</v>
      </c>
      <c r="C15" s="11"/>
      <c r="D15" s="13">
        <v>15</v>
      </c>
      <c r="E15" s="11"/>
      <c r="F15" s="13">
        <v>2.96</v>
      </c>
      <c r="G15" s="11"/>
      <c r="H15" s="11"/>
      <c r="I15" s="18">
        <f>SUM(F15:H42)</f>
        <v>44.684999999999988</v>
      </c>
      <c r="J15" s="15"/>
      <c r="K15" s="15"/>
      <c r="L15" s="15"/>
      <c r="M15" s="15"/>
      <c r="N15" s="15"/>
      <c r="O15" s="15"/>
      <c r="P15" s="13">
        <v>150.69999999999999</v>
      </c>
      <c r="Q15" s="11"/>
      <c r="R15" s="11"/>
      <c r="S15" s="14">
        <f>SUM(P7:R16)/SUM($P$7:$R$42)</f>
        <v>0.34315662569907246</v>
      </c>
      <c r="T15" s="15"/>
      <c r="U15" s="15"/>
      <c r="V15" s="18">
        <f>1+((1/S15^0.5)-S15)*(2*$L$7/(1+3*$L$7))</f>
        <v>1.7035202473425932</v>
      </c>
      <c r="W15" s="15"/>
      <c r="X15" s="15"/>
      <c r="Y15" s="15"/>
      <c r="Z15" s="14">
        <f>V15*$AN$8</f>
        <v>0.34070404946851868</v>
      </c>
      <c r="AA15" s="15"/>
      <c r="AB15" s="15"/>
      <c r="AC15" s="15"/>
      <c r="AD15" s="15"/>
      <c r="AE15" s="16">
        <f>Z15*P15</f>
        <v>51.344100254905761</v>
      </c>
      <c r="AF15" s="15"/>
      <c r="AG15" s="15"/>
      <c r="AH15" s="15"/>
      <c r="AI15" s="17"/>
    </row>
    <row r="16" spans="1:41" x14ac:dyDescent="0.15">
      <c r="A16" s="1"/>
      <c r="B16" s="12"/>
      <c r="C16" s="11"/>
      <c r="D16" s="11"/>
      <c r="E16" s="11"/>
      <c r="F16" s="11"/>
      <c r="G16" s="11"/>
      <c r="H16" s="11"/>
      <c r="I16" s="15"/>
      <c r="J16" s="15"/>
      <c r="K16" s="15"/>
      <c r="L16" s="15"/>
      <c r="M16" s="15"/>
      <c r="N16" s="15"/>
      <c r="O16" s="15"/>
      <c r="P16" s="11"/>
      <c r="Q16" s="11"/>
      <c r="R16" s="11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</row>
    <row r="17" spans="1:35" x14ac:dyDescent="0.15">
      <c r="A17" s="1"/>
      <c r="B17" s="10">
        <v>13</v>
      </c>
      <c r="C17" s="11"/>
      <c r="D17" s="13">
        <v>14</v>
      </c>
      <c r="E17" s="11"/>
      <c r="F17" s="13">
        <v>2.96</v>
      </c>
      <c r="G17" s="11"/>
      <c r="H17" s="11"/>
      <c r="I17" s="18">
        <f>SUM(F17:H42)</f>
        <v>41.724999999999987</v>
      </c>
      <c r="J17" s="15"/>
      <c r="K17" s="15"/>
      <c r="L17" s="15"/>
      <c r="M17" s="15"/>
      <c r="N17" s="15"/>
      <c r="O17" s="15"/>
      <c r="P17" s="13">
        <v>150.69999999999999</v>
      </c>
      <c r="Q17" s="11"/>
      <c r="R17" s="11"/>
      <c r="S17" s="14">
        <f>SUM(P7:R18)/SUM($P$7:$R$42)</f>
        <v>0.39362379022805677</v>
      </c>
      <c r="T17" s="15"/>
      <c r="U17" s="15"/>
      <c r="V17" s="18">
        <f>1+((1/S17^0.5)-S17)*(2*$L$7/(1+3*$L$7))</f>
        <v>1.6191068398240245</v>
      </c>
      <c r="W17" s="15"/>
      <c r="X17" s="15"/>
      <c r="Y17" s="15"/>
      <c r="Z17" s="14">
        <f>V17*$AN$8</f>
        <v>0.32382136796480493</v>
      </c>
      <c r="AA17" s="15"/>
      <c r="AB17" s="15"/>
      <c r="AC17" s="15"/>
      <c r="AD17" s="15"/>
      <c r="AE17" s="16">
        <f>Z17*P17</f>
        <v>48.799880152296097</v>
      </c>
      <c r="AF17" s="15"/>
      <c r="AG17" s="15"/>
      <c r="AH17" s="15"/>
      <c r="AI17" s="17"/>
    </row>
    <row r="18" spans="1:35" x14ac:dyDescent="0.15">
      <c r="A18" s="1"/>
      <c r="B18" s="12"/>
      <c r="C18" s="11"/>
      <c r="D18" s="11"/>
      <c r="E18" s="11"/>
      <c r="F18" s="11"/>
      <c r="G18" s="11"/>
      <c r="H18" s="11"/>
      <c r="I18" s="15"/>
      <c r="J18" s="15"/>
      <c r="K18" s="15"/>
      <c r="L18" s="15"/>
      <c r="M18" s="15"/>
      <c r="N18" s="15"/>
      <c r="O18" s="15"/>
      <c r="P18" s="11"/>
      <c r="Q18" s="11"/>
      <c r="R18" s="11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7"/>
    </row>
    <row r="19" spans="1:35" x14ac:dyDescent="0.15">
      <c r="A19" s="1"/>
      <c r="B19" s="10">
        <v>12</v>
      </c>
      <c r="C19" s="11"/>
      <c r="D19" s="13">
        <v>13</v>
      </c>
      <c r="E19" s="11"/>
      <c r="F19" s="13">
        <v>2.96</v>
      </c>
      <c r="G19" s="11"/>
      <c r="H19" s="11"/>
      <c r="I19" s="18">
        <f>SUM(F19:H42)</f>
        <v>38.764999999999993</v>
      </c>
      <c r="J19" s="15"/>
      <c r="K19" s="15"/>
      <c r="L19" s="15"/>
      <c r="M19" s="15"/>
      <c r="N19" s="15"/>
      <c r="O19" s="15"/>
      <c r="P19" s="13">
        <v>150.69999999999999</v>
      </c>
      <c r="Q19" s="11"/>
      <c r="R19" s="11"/>
      <c r="S19" s="14">
        <f>SUM(P7:R20)/SUM($P$7:$R$42)</f>
        <v>0.44409095475704108</v>
      </c>
      <c r="T19" s="15"/>
      <c r="U19" s="15"/>
      <c r="V19" s="18">
        <f>1+((1/S19^0.5)-S19)*(2*$L$7/(1+3*$L$7))</f>
        <v>1.5449524977947604</v>
      </c>
      <c r="W19" s="15"/>
      <c r="X19" s="15"/>
      <c r="Y19" s="15"/>
      <c r="Z19" s="14">
        <f>V19*$AN$8</f>
        <v>0.30899049955895208</v>
      </c>
      <c r="AA19" s="15"/>
      <c r="AB19" s="15"/>
      <c r="AC19" s="15"/>
      <c r="AD19" s="15"/>
      <c r="AE19" s="16">
        <f>Z19*P19</f>
        <v>46.564868283534075</v>
      </c>
      <c r="AF19" s="15"/>
      <c r="AG19" s="15"/>
      <c r="AH19" s="15"/>
      <c r="AI19" s="17"/>
    </row>
    <row r="20" spans="1:35" x14ac:dyDescent="0.15">
      <c r="A20" s="1"/>
      <c r="B20" s="12"/>
      <c r="C20" s="11"/>
      <c r="D20" s="11"/>
      <c r="E20" s="11"/>
      <c r="F20" s="11"/>
      <c r="G20" s="11"/>
      <c r="H20" s="11"/>
      <c r="I20" s="15"/>
      <c r="J20" s="15"/>
      <c r="K20" s="15"/>
      <c r="L20" s="15"/>
      <c r="M20" s="15"/>
      <c r="N20" s="15"/>
      <c r="O20" s="15"/>
      <c r="P20" s="11"/>
      <c r="Q20" s="11"/>
      <c r="R20" s="11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7"/>
    </row>
    <row r="21" spans="1:35" x14ac:dyDescent="0.15">
      <c r="A21" s="1"/>
      <c r="B21" s="10">
        <v>11</v>
      </c>
      <c r="C21" s="11"/>
      <c r="D21" s="13">
        <v>12</v>
      </c>
      <c r="E21" s="11"/>
      <c r="F21" s="13">
        <v>2.96</v>
      </c>
      <c r="G21" s="11"/>
      <c r="H21" s="11"/>
      <c r="I21" s="18">
        <f>SUM(F21:H42)</f>
        <v>35.804999999999993</v>
      </c>
      <c r="J21" s="15"/>
      <c r="K21" s="15"/>
      <c r="L21" s="15"/>
      <c r="M21" s="15"/>
      <c r="N21" s="15"/>
      <c r="O21" s="15"/>
      <c r="P21" s="13">
        <v>150.69999999999999</v>
      </c>
      <c r="Q21" s="11"/>
      <c r="R21" s="11"/>
      <c r="S21" s="14">
        <f>SUM(P7:R22)/SUM($P$7:$R$42)</f>
        <v>0.49455811928602539</v>
      </c>
      <c r="T21" s="15"/>
      <c r="U21" s="15"/>
      <c r="V21" s="18">
        <f>1+((1/S21^0.5)-S21)*(2*$L$7/(1+3*$L$7))</f>
        <v>1.4783664869463684</v>
      </c>
      <c r="W21" s="15"/>
      <c r="X21" s="15"/>
      <c r="Y21" s="15"/>
      <c r="Z21" s="14">
        <f>V21*$AN$8</f>
        <v>0.29567329738927367</v>
      </c>
      <c r="AA21" s="15"/>
      <c r="AB21" s="15"/>
      <c r="AC21" s="15"/>
      <c r="AD21" s="15"/>
      <c r="AE21" s="16">
        <f>Z21*P21</f>
        <v>44.557965916563539</v>
      </c>
      <c r="AF21" s="15"/>
      <c r="AG21" s="15"/>
      <c r="AH21" s="15"/>
      <c r="AI21" s="17"/>
    </row>
    <row r="22" spans="1:35" x14ac:dyDescent="0.15">
      <c r="A22" s="1"/>
      <c r="B22" s="12"/>
      <c r="C22" s="11"/>
      <c r="D22" s="11"/>
      <c r="E22" s="11"/>
      <c r="F22" s="11"/>
      <c r="G22" s="11"/>
      <c r="H22" s="11"/>
      <c r="I22" s="15"/>
      <c r="J22" s="15"/>
      <c r="K22" s="15"/>
      <c r="L22" s="15"/>
      <c r="M22" s="15"/>
      <c r="N22" s="15"/>
      <c r="O22" s="15"/>
      <c r="P22" s="11"/>
      <c r="Q22" s="11"/>
      <c r="R22" s="11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7"/>
    </row>
    <row r="23" spans="1:35" x14ac:dyDescent="0.15">
      <c r="A23" s="1"/>
      <c r="B23" s="10">
        <v>10</v>
      </c>
      <c r="C23" s="11"/>
      <c r="D23" s="13">
        <v>11</v>
      </c>
      <c r="E23" s="11"/>
      <c r="F23" s="13">
        <v>3.01</v>
      </c>
      <c r="G23" s="11"/>
      <c r="H23" s="11"/>
      <c r="I23" s="18">
        <f>SUM(F23:H42)</f>
        <v>32.844999999999999</v>
      </c>
      <c r="J23" s="15"/>
      <c r="K23" s="15"/>
      <c r="L23" s="15"/>
      <c r="M23" s="15"/>
      <c r="N23" s="15"/>
      <c r="O23" s="15"/>
      <c r="P23" s="13">
        <v>150.69999999999999</v>
      </c>
      <c r="Q23" s="11"/>
      <c r="R23" s="11"/>
      <c r="S23" s="14">
        <f>SUM(P7:R24)/SUM($P$7:$R$42)</f>
        <v>0.5450252838150097</v>
      </c>
      <c r="T23" s="15"/>
      <c r="U23" s="15"/>
      <c r="V23" s="18">
        <f>1+((1/S23^0.5)-S23)*(2*$L$7/(1+3*$L$7))</f>
        <v>1.4175526038513182</v>
      </c>
      <c r="W23" s="15"/>
      <c r="X23" s="15"/>
      <c r="Y23" s="15"/>
      <c r="Z23" s="14">
        <f>V23*$AN$8</f>
        <v>0.28351052077026367</v>
      </c>
      <c r="AA23" s="15"/>
      <c r="AB23" s="15"/>
      <c r="AC23" s="15"/>
      <c r="AD23" s="15"/>
      <c r="AE23" s="16">
        <f>Z23*P23</f>
        <v>42.725035480078731</v>
      </c>
      <c r="AF23" s="15"/>
      <c r="AG23" s="15"/>
      <c r="AH23" s="15"/>
      <c r="AI23" s="17"/>
    </row>
    <row r="24" spans="1:35" x14ac:dyDescent="0.15">
      <c r="A24" s="1"/>
      <c r="B24" s="12"/>
      <c r="C24" s="11"/>
      <c r="D24" s="11"/>
      <c r="E24" s="11"/>
      <c r="F24" s="11"/>
      <c r="G24" s="11"/>
      <c r="H24" s="11"/>
      <c r="I24" s="15"/>
      <c r="J24" s="15"/>
      <c r="K24" s="15"/>
      <c r="L24" s="15"/>
      <c r="M24" s="15"/>
      <c r="N24" s="15"/>
      <c r="O24" s="15"/>
      <c r="P24" s="11"/>
      <c r="Q24" s="11"/>
      <c r="R24" s="11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7"/>
    </row>
    <row r="25" spans="1:35" x14ac:dyDescent="0.15">
      <c r="A25" s="1"/>
      <c r="B25" s="10">
        <v>9</v>
      </c>
      <c r="C25" s="11"/>
      <c r="D25" s="13">
        <v>10</v>
      </c>
      <c r="E25" s="11"/>
      <c r="F25" s="13">
        <v>3.01</v>
      </c>
      <c r="G25" s="11"/>
      <c r="H25" s="11"/>
      <c r="I25" s="18">
        <f>SUM(F25:H42)</f>
        <v>29.835000000000001</v>
      </c>
      <c r="J25" s="15"/>
      <c r="K25" s="15"/>
      <c r="L25" s="15"/>
      <c r="M25" s="15"/>
      <c r="N25" s="15"/>
      <c r="O25" s="15"/>
      <c r="P25" s="13">
        <v>150.69999999999999</v>
      </c>
      <c r="Q25" s="11"/>
      <c r="R25" s="11"/>
      <c r="S25" s="14">
        <f>SUM(P7:R26)/SUM($P$7:$R$42)</f>
        <v>0.59549244834399406</v>
      </c>
      <c r="T25" s="15"/>
      <c r="U25" s="15"/>
      <c r="V25" s="18">
        <f>1+((1/S25^0.5)-S25)*(2*$L$7/(1+3*$L$7))</f>
        <v>1.3612598831023819</v>
      </c>
      <c r="W25" s="15"/>
      <c r="X25" s="15"/>
      <c r="Y25" s="15"/>
      <c r="Z25" s="14">
        <f>V25*$AN$8</f>
        <v>0.2722519766204764</v>
      </c>
      <c r="AA25" s="15"/>
      <c r="AB25" s="15"/>
      <c r="AC25" s="15"/>
      <c r="AD25" s="15"/>
      <c r="AE25" s="16">
        <f>Z25*P25</f>
        <v>41.028372876705788</v>
      </c>
      <c r="AF25" s="15"/>
      <c r="AG25" s="15"/>
      <c r="AH25" s="15"/>
      <c r="AI25" s="17"/>
    </row>
    <row r="26" spans="1:35" x14ac:dyDescent="0.15">
      <c r="A26" s="1"/>
      <c r="B26" s="12"/>
      <c r="C26" s="11"/>
      <c r="D26" s="11"/>
      <c r="E26" s="11"/>
      <c r="F26" s="11"/>
      <c r="G26" s="11"/>
      <c r="H26" s="11"/>
      <c r="I26" s="15"/>
      <c r="J26" s="15"/>
      <c r="K26" s="15"/>
      <c r="L26" s="15"/>
      <c r="M26" s="15"/>
      <c r="N26" s="15"/>
      <c r="O26" s="15"/>
      <c r="P26" s="11"/>
      <c r="Q26" s="11"/>
      <c r="R26" s="11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7"/>
    </row>
    <row r="27" spans="1:35" x14ac:dyDescent="0.15">
      <c r="A27" s="1"/>
      <c r="B27" s="10">
        <v>8</v>
      </c>
      <c r="C27" s="11"/>
      <c r="D27" s="13">
        <v>9</v>
      </c>
      <c r="E27" s="11"/>
      <c r="F27" s="13">
        <v>3.01</v>
      </c>
      <c r="G27" s="11"/>
      <c r="H27" s="11"/>
      <c r="I27" s="18">
        <f>SUM(F27:H42)</f>
        <v>26.824999999999996</v>
      </c>
      <c r="J27" s="15"/>
      <c r="K27" s="15"/>
      <c r="L27" s="15"/>
      <c r="M27" s="15"/>
      <c r="N27" s="15"/>
      <c r="O27" s="15"/>
      <c r="P27" s="13">
        <v>150.69999999999999</v>
      </c>
      <c r="Q27" s="11"/>
      <c r="R27" s="11"/>
      <c r="S27" s="14">
        <f>SUM(P7:R28)/SUM($P$7:$R$42)</f>
        <v>0.64595961287297832</v>
      </c>
      <c r="T27" s="15"/>
      <c r="U27" s="15"/>
      <c r="V27" s="18">
        <f>1+((1/S27^0.5)-S27)*(2*$L$7/(1+3*$L$7))</f>
        <v>1.3085867337506023</v>
      </c>
      <c r="W27" s="15"/>
      <c r="X27" s="15"/>
      <c r="Y27" s="15"/>
      <c r="Z27" s="14">
        <f>V27*$AN$8</f>
        <v>0.26171734675012048</v>
      </c>
      <c r="AA27" s="15"/>
      <c r="AB27" s="15"/>
      <c r="AC27" s="15"/>
      <c r="AD27" s="15"/>
      <c r="AE27" s="16">
        <f>Z27*P27</f>
        <v>39.440804155243157</v>
      </c>
      <c r="AF27" s="15"/>
      <c r="AG27" s="15"/>
      <c r="AH27" s="15"/>
      <c r="AI27" s="17"/>
    </row>
    <row r="28" spans="1:35" x14ac:dyDescent="0.15">
      <c r="A28" s="1"/>
      <c r="B28" s="12"/>
      <c r="C28" s="11"/>
      <c r="D28" s="11"/>
      <c r="E28" s="11"/>
      <c r="F28" s="11"/>
      <c r="G28" s="11"/>
      <c r="H28" s="11"/>
      <c r="I28" s="15"/>
      <c r="J28" s="15"/>
      <c r="K28" s="15"/>
      <c r="L28" s="15"/>
      <c r="M28" s="15"/>
      <c r="N28" s="15"/>
      <c r="O28" s="15"/>
      <c r="P28" s="11"/>
      <c r="Q28" s="11"/>
      <c r="R28" s="11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7"/>
    </row>
    <row r="29" spans="1:35" x14ac:dyDescent="0.15">
      <c r="A29" s="1"/>
      <c r="B29" s="10">
        <v>7</v>
      </c>
      <c r="C29" s="11"/>
      <c r="D29" s="13">
        <v>8</v>
      </c>
      <c r="E29" s="11"/>
      <c r="F29" s="13">
        <v>3.01</v>
      </c>
      <c r="G29" s="11"/>
      <c r="H29" s="11"/>
      <c r="I29" s="18">
        <f>SUM(F29:H42)</f>
        <v>23.814999999999998</v>
      </c>
      <c r="J29" s="15"/>
      <c r="K29" s="15"/>
      <c r="L29" s="15"/>
      <c r="M29" s="15"/>
      <c r="N29" s="15"/>
      <c r="O29" s="15"/>
      <c r="P29" s="13">
        <v>150.69999999999999</v>
      </c>
      <c r="Q29" s="11"/>
      <c r="R29" s="11"/>
      <c r="S29" s="14">
        <f>SUM(P7:R30)/SUM($P$7:$R$42)</f>
        <v>0.69642677740196268</v>
      </c>
      <c r="T29" s="15"/>
      <c r="U29" s="15"/>
      <c r="V29" s="18">
        <f>1+((1/S29^0.5)-S29)*(2*$L$7/(1+3*$L$7))</f>
        <v>1.2588647308795178</v>
      </c>
      <c r="W29" s="15"/>
      <c r="X29" s="15"/>
      <c r="Y29" s="15"/>
      <c r="Z29" s="14">
        <f>V29*$AN$8</f>
        <v>0.25177294617590357</v>
      </c>
      <c r="AA29" s="15"/>
      <c r="AB29" s="15"/>
      <c r="AC29" s="15"/>
      <c r="AD29" s="15"/>
      <c r="AE29" s="16">
        <f>Z29*P29</f>
        <v>37.942182988708666</v>
      </c>
      <c r="AF29" s="15"/>
      <c r="AG29" s="15"/>
      <c r="AH29" s="15"/>
      <c r="AI29" s="17"/>
    </row>
    <row r="30" spans="1:35" x14ac:dyDescent="0.15">
      <c r="A30" s="1"/>
      <c r="B30" s="12"/>
      <c r="C30" s="11"/>
      <c r="D30" s="11"/>
      <c r="E30" s="11"/>
      <c r="F30" s="11"/>
      <c r="G30" s="11"/>
      <c r="H30" s="11"/>
      <c r="I30" s="15"/>
      <c r="J30" s="15"/>
      <c r="K30" s="15"/>
      <c r="L30" s="15"/>
      <c r="M30" s="15"/>
      <c r="N30" s="15"/>
      <c r="O30" s="15"/>
      <c r="P30" s="11"/>
      <c r="Q30" s="11"/>
      <c r="R30" s="11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7"/>
    </row>
    <row r="31" spans="1:35" x14ac:dyDescent="0.15">
      <c r="A31" s="1"/>
      <c r="B31" s="10">
        <v>6</v>
      </c>
      <c r="C31" s="11"/>
      <c r="D31" s="13">
        <v>7</v>
      </c>
      <c r="E31" s="11"/>
      <c r="F31" s="13">
        <v>3.01</v>
      </c>
      <c r="G31" s="11"/>
      <c r="H31" s="11"/>
      <c r="I31" s="18">
        <f>SUM(F31:H42)</f>
        <v>20.805</v>
      </c>
      <c r="J31" s="15"/>
      <c r="K31" s="15"/>
      <c r="L31" s="15"/>
      <c r="M31" s="15"/>
      <c r="N31" s="15"/>
      <c r="O31" s="15"/>
      <c r="P31" s="13">
        <v>150.69999999999999</v>
      </c>
      <c r="Q31" s="11"/>
      <c r="R31" s="11"/>
      <c r="S31" s="14">
        <f>SUM(P7:R32)/SUM($P$7:$R$42)</f>
        <v>0.74689394193094694</v>
      </c>
      <c r="T31" s="15"/>
      <c r="U31" s="15"/>
      <c r="V31" s="18">
        <f>1+((1/S31^0.5)-S31)*(2*$L$7/(1+3*$L$7))</f>
        <v>1.2115864067687665</v>
      </c>
      <c r="W31" s="15"/>
      <c r="X31" s="15"/>
      <c r="Y31" s="15"/>
      <c r="Z31" s="14">
        <f>V31*$AN$8</f>
        <v>0.2423172813537533</v>
      </c>
      <c r="AA31" s="15"/>
      <c r="AB31" s="15"/>
      <c r="AC31" s="15"/>
      <c r="AD31" s="15"/>
      <c r="AE31" s="16">
        <f>Z31*P31</f>
        <v>36.517214300010622</v>
      </c>
      <c r="AF31" s="15"/>
      <c r="AG31" s="15"/>
      <c r="AH31" s="15"/>
      <c r="AI31" s="17"/>
    </row>
    <row r="32" spans="1:35" x14ac:dyDescent="0.15">
      <c r="A32" s="1"/>
      <c r="B32" s="12"/>
      <c r="C32" s="11"/>
      <c r="D32" s="11"/>
      <c r="E32" s="11"/>
      <c r="F32" s="11"/>
      <c r="G32" s="11"/>
      <c r="H32" s="11"/>
      <c r="I32" s="15"/>
      <c r="J32" s="15"/>
      <c r="K32" s="15"/>
      <c r="L32" s="15"/>
      <c r="M32" s="15"/>
      <c r="N32" s="15"/>
      <c r="O32" s="15"/>
      <c r="P32" s="11"/>
      <c r="Q32" s="11"/>
      <c r="R32" s="11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7"/>
    </row>
    <row r="33" spans="1:35" x14ac:dyDescent="0.15">
      <c r="A33" s="1"/>
      <c r="B33" s="10">
        <v>5</v>
      </c>
      <c r="C33" s="11"/>
      <c r="D33" s="13">
        <v>6</v>
      </c>
      <c r="E33" s="11"/>
      <c r="F33" s="13">
        <v>3.01</v>
      </c>
      <c r="G33" s="11"/>
      <c r="H33" s="11"/>
      <c r="I33" s="18">
        <f>SUM(F33:H42)</f>
        <v>17.795000000000002</v>
      </c>
      <c r="J33" s="15"/>
      <c r="K33" s="15"/>
      <c r="L33" s="15"/>
      <c r="M33" s="15"/>
      <c r="N33" s="15"/>
      <c r="O33" s="15"/>
      <c r="P33" s="13">
        <v>150.69999999999999</v>
      </c>
      <c r="Q33" s="11"/>
      <c r="R33" s="11"/>
      <c r="S33" s="14">
        <f>SUM(P7:R34)/SUM($P$7:$R$42)</f>
        <v>0.79736110645993119</v>
      </c>
      <c r="T33" s="15"/>
      <c r="U33" s="15"/>
      <c r="V33" s="18">
        <f>1+((1/S33^0.5)-S33)*(2*$L$7/(1+3*$L$7))</f>
        <v>1.1663586182076413</v>
      </c>
      <c r="W33" s="15"/>
      <c r="X33" s="15"/>
      <c r="Y33" s="15"/>
      <c r="Z33" s="14">
        <f>V33*$AN$8</f>
        <v>0.23327172364152826</v>
      </c>
      <c r="AA33" s="15"/>
      <c r="AB33" s="15"/>
      <c r="AC33" s="15"/>
      <c r="AD33" s="15"/>
      <c r="AE33" s="16">
        <f>Z33*P33</f>
        <v>35.154048752778309</v>
      </c>
      <c r="AF33" s="15"/>
      <c r="AG33" s="15"/>
      <c r="AH33" s="15"/>
      <c r="AI33" s="17"/>
    </row>
    <row r="34" spans="1:35" x14ac:dyDescent="0.15">
      <c r="A34" s="1"/>
      <c r="B34" s="12"/>
      <c r="C34" s="11"/>
      <c r="D34" s="11"/>
      <c r="E34" s="11"/>
      <c r="F34" s="11"/>
      <c r="G34" s="11"/>
      <c r="H34" s="11"/>
      <c r="I34" s="15"/>
      <c r="J34" s="15"/>
      <c r="K34" s="15"/>
      <c r="L34" s="15"/>
      <c r="M34" s="15"/>
      <c r="N34" s="15"/>
      <c r="O34" s="15"/>
      <c r="P34" s="11"/>
      <c r="Q34" s="11"/>
      <c r="R34" s="11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7"/>
    </row>
    <row r="35" spans="1:35" x14ac:dyDescent="0.15">
      <c r="A35" s="1"/>
      <c r="B35" s="10">
        <v>4</v>
      </c>
      <c r="C35" s="11"/>
      <c r="D35" s="13">
        <v>5</v>
      </c>
      <c r="E35" s="11"/>
      <c r="F35" s="13">
        <v>3.01</v>
      </c>
      <c r="G35" s="11"/>
      <c r="H35" s="11"/>
      <c r="I35" s="18">
        <f>SUM(F35:H42)</f>
        <v>14.785</v>
      </c>
      <c r="J35" s="15"/>
      <c r="K35" s="15"/>
      <c r="L35" s="15"/>
      <c r="M35" s="15"/>
      <c r="N35" s="15"/>
      <c r="O35" s="15"/>
      <c r="P35" s="13">
        <v>150.69999999999999</v>
      </c>
      <c r="Q35" s="11"/>
      <c r="R35" s="11"/>
      <c r="S35" s="14">
        <f>SUM(P7:R36)/SUM($P$7:$R$42)</f>
        <v>0.84782827098891544</v>
      </c>
      <c r="T35" s="15"/>
      <c r="U35" s="15"/>
      <c r="V35" s="18">
        <f>1+((1/S35^0.5)-S35)*(2*$L$7/(1+3*$L$7))</f>
        <v>1.1228714301166516</v>
      </c>
      <c r="W35" s="15"/>
      <c r="X35" s="15"/>
      <c r="Y35" s="15"/>
      <c r="Z35" s="14">
        <f>V35*$AN$8</f>
        <v>0.22457428602333032</v>
      </c>
      <c r="AA35" s="15"/>
      <c r="AB35" s="15"/>
      <c r="AC35" s="15"/>
      <c r="AD35" s="15"/>
      <c r="AE35" s="16">
        <f>Z35*P35</f>
        <v>33.843344903715874</v>
      </c>
      <c r="AF35" s="15"/>
      <c r="AG35" s="15"/>
      <c r="AH35" s="15"/>
      <c r="AI35" s="17"/>
    </row>
    <row r="36" spans="1:35" x14ac:dyDescent="0.15">
      <c r="A36" s="1"/>
      <c r="B36" s="12"/>
      <c r="C36" s="11"/>
      <c r="D36" s="11"/>
      <c r="E36" s="11"/>
      <c r="F36" s="11"/>
      <c r="G36" s="11"/>
      <c r="H36" s="11"/>
      <c r="I36" s="15"/>
      <c r="J36" s="15"/>
      <c r="K36" s="15"/>
      <c r="L36" s="15"/>
      <c r="M36" s="15"/>
      <c r="N36" s="15"/>
      <c r="O36" s="15"/>
      <c r="P36" s="11"/>
      <c r="Q36" s="11"/>
      <c r="R36" s="11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7"/>
    </row>
    <row r="37" spans="1:35" x14ac:dyDescent="0.15">
      <c r="A37" s="1"/>
      <c r="B37" s="10">
        <v>3</v>
      </c>
      <c r="C37" s="11"/>
      <c r="D37" s="13">
        <v>4</v>
      </c>
      <c r="E37" s="11"/>
      <c r="F37" s="13">
        <v>3.01</v>
      </c>
      <c r="G37" s="11"/>
      <c r="H37" s="11"/>
      <c r="I37" s="18">
        <f>SUM(F37:H42)</f>
        <v>11.775</v>
      </c>
      <c r="J37" s="15"/>
      <c r="K37" s="15"/>
      <c r="L37" s="15"/>
      <c r="M37" s="15"/>
      <c r="N37" s="15"/>
      <c r="O37" s="15"/>
      <c r="P37" s="13">
        <v>150.69999999999999</v>
      </c>
      <c r="Q37" s="11"/>
      <c r="R37" s="11"/>
      <c r="S37" s="14">
        <f>SUM(P7:R38)/SUM($P$7:$R$42)</f>
        <v>0.8982954355178997</v>
      </c>
      <c r="T37" s="15"/>
      <c r="U37" s="15"/>
      <c r="V37" s="18">
        <f>1+((1/S37^0.5)-S37)*(2*$L$7/(1+3*$L$7))</f>
        <v>1.0808767612693935</v>
      </c>
      <c r="W37" s="15"/>
      <c r="X37" s="15"/>
      <c r="Y37" s="15"/>
      <c r="Z37" s="14">
        <f>V37*$AN$8</f>
        <v>0.21617535225387871</v>
      </c>
      <c r="AA37" s="15"/>
      <c r="AB37" s="15"/>
      <c r="AC37" s="15"/>
      <c r="AD37" s="15"/>
      <c r="AE37" s="16">
        <f>Z37*P37</f>
        <v>32.577625584659522</v>
      </c>
      <c r="AF37" s="15"/>
      <c r="AG37" s="15"/>
      <c r="AH37" s="15"/>
      <c r="AI37" s="17"/>
    </row>
    <row r="38" spans="1:35" x14ac:dyDescent="0.15">
      <c r="A38" s="1"/>
      <c r="B38" s="12"/>
      <c r="C38" s="11"/>
      <c r="D38" s="11"/>
      <c r="E38" s="11"/>
      <c r="F38" s="11"/>
      <c r="G38" s="11"/>
      <c r="H38" s="11"/>
      <c r="I38" s="15"/>
      <c r="J38" s="15"/>
      <c r="K38" s="15"/>
      <c r="L38" s="15"/>
      <c r="M38" s="15"/>
      <c r="N38" s="15"/>
      <c r="O38" s="15"/>
      <c r="P38" s="11"/>
      <c r="Q38" s="11"/>
      <c r="R38" s="11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7"/>
    </row>
    <row r="39" spans="1:35" x14ac:dyDescent="0.15">
      <c r="A39" s="1"/>
      <c r="B39" s="10">
        <v>2</v>
      </c>
      <c r="C39" s="11"/>
      <c r="D39" s="13">
        <v>3</v>
      </c>
      <c r="E39" s="11"/>
      <c r="F39" s="13">
        <v>2.9350000000000001</v>
      </c>
      <c r="G39" s="11"/>
      <c r="H39" s="11"/>
      <c r="I39" s="23">
        <f>SUM(F39:H42)</f>
        <v>8.7650000000000006</v>
      </c>
      <c r="J39" s="15"/>
      <c r="K39" s="15"/>
      <c r="L39" s="15"/>
      <c r="M39" s="15"/>
      <c r="N39" s="15"/>
      <c r="O39" s="15"/>
      <c r="P39" s="13">
        <v>150.69999999999999</v>
      </c>
      <c r="Q39" s="11"/>
      <c r="R39" s="11"/>
      <c r="S39" s="14">
        <f>SUM(P7:R40)/SUM($P$7:$R$42)</f>
        <v>0.94876260004688384</v>
      </c>
      <c r="T39" s="15"/>
      <c r="U39" s="15"/>
      <c r="V39" s="18">
        <f>1+((1/S39^0.5)-S39)*(2*$L$7/(1+3*$L$7))</f>
        <v>1.040173367528368</v>
      </c>
      <c r="W39" s="15"/>
      <c r="X39" s="15"/>
      <c r="Y39" s="15"/>
      <c r="Z39" s="14">
        <f>V39*$AN$8</f>
        <v>0.20803467350567362</v>
      </c>
      <c r="AA39" s="15"/>
      <c r="AB39" s="15"/>
      <c r="AC39" s="15"/>
      <c r="AD39" s="15"/>
      <c r="AE39" s="16">
        <f>Z39*P39</f>
        <v>31.350825297305011</v>
      </c>
      <c r="AF39" s="15"/>
      <c r="AG39" s="15"/>
      <c r="AH39" s="15"/>
      <c r="AI39" s="17"/>
    </row>
    <row r="40" spans="1:35" x14ac:dyDescent="0.15">
      <c r="A40" s="1"/>
      <c r="B40" s="12"/>
      <c r="C40" s="11"/>
      <c r="D40" s="11"/>
      <c r="E40" s="11"/>
      <c r="F40" s="11"/>
      <c r="G40" s="11"/>
      <c r="H40" s="11"/>
      <c r="I40" s="15"/>
      <c r="J40" s="15"/>
      <c r="K40" s="15"/>
      <c r="L40" s="15"/>
      <c r="M40" s="15"/>
      <c r="N40" s="15"/>
      <c r="O40" s="15"/>
      <c r="P40" s="11"/>
      <c r="Q40" s="11"/>
      <c r="R40" s="11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7"/>
    </row>
    <row r="41" spans="1:35" x14ac:dyDescent="0.15">
      <c r="A41" s="1"/>
      <c r="B41" s="10">
        <v>1</v>
      </c>
      <c r="C41" s="11"/>
      <c r="D41" s="13">
        <v>2</v>
      </c>
      <c r="E41" s="11"/>
      <c r="F41" s="13">
        <v>5.83</v>
      </c>
      <c r="G41" s="11"/>
      <c r="H41" s="11"/>
      <c r="I41" s="23">
        <f>SUM(F41)</f>
        <v>5.83</v>
      </c>
      <c r="J41" s="15"/>
      <c r="K41" s="15"/>
      <c r="L41" s="15"/>
      <c r="M41" s="15"/>
      <c r="N41" s="15"/>
      <c r="O41" s="15"/>
      <c r="P41" s="13">
        <v>153</v>
      </c>
      <c r="Q41" s="11"/>
      <c r="R41" s="11"/>
      <c r="S41" s="14">
        <f>SUM(P7:R42)/SUM($P$7:$R$42)</f>
        <v>1</v>
      </c>
      <c r="T41" s="15"/>
      <c r="U41" s="15"/>
      <c r="V41" s="18">
        <f>1+((1/S41^0.5)-S41)*(2*$L$7/(1+3*$L$7))</f>
        <v>1</v>
      </c>
      <c r="W41" s="15"/>
      <c r="X41" s="15"/>
      <c r="Y41" s="15"/>
      <c r="Z41" s="14">
        <f>V41*$AN$8</f>
        <v>0.2</v>
      </c>
      <c r="AA41" s="15"/>
      <c r="AB41" s="15"/>
      <c r="AC41" s="15"/>
      <c r="AD41" s="15"/>
      <c r="AE41" s="16">
        <f>Z41*P41</f>
        <v>30.6</v>
      </c>
      <c r="AF41" s="15"/>
      <c r="AG41" s="15"/>
      <c r="AH41" s="15"/>
      <c r="AI41" s="17"/>
    </row>
    <row r="42" spans="1:35" x14ac:dyDescent="0.15">
      <c r="A42" s="1"/>
      <c r="B42" s="19"/>
      <c r="C42" s="20"/>
      <c r="D42" s="20"/>
      <c r="E42" s="20"/>
      <c r="F42" s="20"/>
      <c r="G42" s="20"/>
      <c r="H42" s="20"/>
      <c r="I42" s="21"/>
      <c r="J42" s="21"/>
      <c r="K42" s="21"/>
      <c r="L42" s="21"/>
      <c r="M42" s="21"/>
      <c r="N42" s="21"/>
      <c r="O42" s="21"/>
      <c r="P42" s="20"/>
      <c r="Q42" s="20"/>
      <c r="R42" s="20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2"/>
    </row>
    <row r="43" spans="1:35" x14ac:dyDescent="0.15">
      <c r="A43" s="1"/>
      <c r="B43" s="1"/>
      <c r="C43" s="1"/>
      <c r="D43" s="1"/>
      <c r="E43" s="1"/>
    </row>
    <row r="44" spans="1:35" x14ac:dyDescent="0.15">
      <c r="A44" s="1"/>
      <c r="B44" s="1"/>
      <c r="C44" s="1"/>
      <c r="D44" s="1"/>
      <c r="E44" s="1"/>
    </row>
    <row r="45" spans="1:35" x14ac:dyDescent="0.15">
      <c r="A45" s="1"/>
      <c r="B45" s="1"/>
      <c r="C45" s="1"/>
      <c r="D45" s="1"/>
      <c r="E45" s="1"/>
    </row>
    <row r="46" spans="1:35" x14ac:dyDescent="0.15">
      <c r="A46" s="1"/>
      <c r="B46" s="1"/>
      <c r="C46" s="1"/>
      <c r="D46" s="1"/>
      <c r="E46" s="1"/>
    </row>
    <row r="47" spans="1:35" x14ac:dyDescent="0.15">
      <c r="A47" s="1"/>
      <c r="B47" s="1"/>
      <c r="C47" s="1"/>
      <c r="D47" s="1"/>
      <c r="E47" s="1"/>
    </row>
    <row r="48" spans="1:35" x14ac:dyDescent="0.15">
      <c r="A48" s="1"/>
      <c r="B48" s="1"/>
      <c r="C48" s="1"/>
      <c r="D48" s="1"/>
      <c r="E48" s="1"/>
    </row>
    <row r="49" spans="1:5" x14ac:dyDescent="0.15">
      <c r="A49" s="1"/>
      <c r="B49" s="1"/>
      <c r="C49" s="1"/>
      <c r="D49" s="1"/>
      <c r="E49" s="1"/>
    </row>
    <row r="50" spans="1:5" x14ac:dyDescent="0.15">
      <c r="A50" s="1"/>
      <c r="B50" s="1"/>
      <c r="C50" s="1"/>
      <c r="D50" s="1"/>
      <c r="E50" s="1"/>
    </row>
    <row r="51" spans="1:5" x14ac:dyDescent="0.15">
      <c r="A51" s="1"/>
      <c r="B51" s="1"/>
      <c r="C51" s="1"/>
      <c r="D51" s="1"/>
      <c r="E51" s="1"/>
    </row>
    <row r="52" spans="1:5" x14ac:dyDescent="0.15">
      <c r="A52" s="1"/>
      <c r="B52" s="1"/>
      <c r="C52" s="1"/>
      <c r="D52" s="1"/>
      <c r="E52" s="1"/>
    </row>
    <row r="53" spans="1:5" x14ac:dyDescent="0.15">
      <c r="A53" s="1"/>
      <c r="B53" s="1"/>
      <c r="C53" s="1"/>
      <c r="D53" s="1"/>
      <c r="E53" s="1"/>
    </row>
    <row r="54" spans="1:5" x14ac:dyDescent="0.15">
      <c r="A54" s="1"/>
      <c r="B54" s="1"/>
      <c r="C54" s="1"/>
      <c r="D54" s="1"/>
      <c r="E54" s="1"/>
    </row>
    <row r="55" spans="1:5" x14ac:dyDescent="0.15">
      <c r="A55" s="1"/>
      <c r="B55" s="1"/>
      <c r="C55" s="1"/>
      <c r="D55" s="1"/>
      <c r="E55" s="1"/>
    </row>
    <row r="56" spans="1:5" x14ac:dyDescent="0.15">
      <c r="A56" s="1"/>
      <c r="B56" s="1"/>
      <c r="C56" s="1"/>
      <c r="D56" s="1"/>
      <c r="E56" s="1"/>
    </row>
    <row r="57" spans="1:5" x14ac:dyDescent="0.15">
      <c r="A57" s="1"/>
      <c r="B57" s="1"/>
      <c r="C57" s="1"/>
      <c r="D57" s="1"/>
      <c r="E57" s="1"/>
    </row>
    <row r="58" spans="1:5" x14ac:dyDescent="0.15">
      <c r="A58" s="1"/>
      <c r="B58" s="1"/>
      <c r="C58" s="1"/>
      <c r="D58" s="1"/>
      <c r="E58" s="1"/>
    </row>
    <row r="59" spans="1:5" x14ac:dyDescent="0.15">
      <c r="A59" s="1"/>
      <c r="B59" s="1"/>
      <c r="C59" s="1"/>
      <c r="D59" s="1"/>
      <c r="E59" s="1"/>
    </row>
  </sheetData>
  <mergeCells count="188">
    <mergeCell ref="B33:C34"/>
    <mergeCell ref="S7:U8"/>
    <mergeCell ref="P11:R12"/>
    <mergeCell ref="S39:U40"/>
    <mergeCell ref="F35:H36"/>
    <mergeCell ref="V41:Y42"/>
    <mergeCell ref="P35:R36"/>
    <mergeCell ref="I27:K28"/>
    <mergeCell ref="AE15:AI16"/>
    <mergeCell ref="AE37:AI38"/>
    <mergeCell ref="D29:E30"/>
    <mergeCell ref="F25:H26"/>
    <mergeCell ref="Z35:AD36"/>
    <mergeCell ref="V11:Y12"/>
    <mergeCell ref="Z9:AD10"/>
    <mergeCell ref="AE19:AI20"/>
    <mergeCell ref="AE9:AI10"/>
    <mergeCell ref="AE11:AI12"/>
    <mergeCell ref="Z33:AD34"/>
    <mergeCell ref="D37:E38"/>
    <mergeCell ref="D27:E28"/>
    <mergeCell ref="V37:Y38"/>
    <mergeCell ref="AE33:AI34"/>
    <mergeCell ref="AE29:AI30"/>
    <mergeCell ref="D41:E42"/>
    <mergeCell ref="Z37:AD38"/>
    <mergeCell ref="S35:U36"/>
    <mergeCell ref="I31:K32"/>
    <mergeCell ref="V23:Y24"/>
    <mergeCell ref="S25:U26"/>
    <mergeCell ref="V15:Y16"/>
    <mergeCell ref="Z39:AD40"/>
    <mergeCell ref="I15:K16"/>
    <mergeCell ref="S21:U22"/>
    <mergeCell ref="P25:R26"/>
    <mergeCell ref="Z23:AD24"/>
    <mergeCell ref="Z31:AD32"/>
    <mergeCell ref="D39:E40"/>
    <mergeCell ref="Z27:AD28"/>
    <mergeCell ref="D31:E32"/>
    <mergeCell ref="P21:R22"/>
    <mergeCell ref="S23:U24"/>
    <mergeCell ref="D23:E24"/>
    <mergeCell ref="L7:O42"/>
    <mergeCell ref="Z11:AD12"/>
    <mergeCell ref="P23:R24"/>
    <mergeCell ref="I17:K18"/>
    <mergeCell ref="P7:R8"/>
    <mergeCell ref="B2:AI2"/>
    <mergeCell ref="Z41:AD42"/>
    <mergeCell ref="AE31:AI32"/>
    <mergeCell ref="B29:C30"/>
    <mergeCell ref="P13:R14"/>
    <mergeCell ref="B23:C24"/>
    <mergeCell ref="V33:Y34"/>
    <mergeCell ref="B39:C40"/>
    <mergeCell ref="P6:R6"/>
    <mergeCell ref="V5:Y6"/>
    <mergeCell ref="D13:E14"/>
    <mergeCell ref="B4:C6"/>
    <mergeCell ref="AE39:AI40"/>
    <mergeCell ref="I19:K20"/>
    <mergeCell ref="P37:R38"/>
    <mergeCell ref="P15:R16"/>
    <mergeCell ref="B37:C38"/>
    <mergeCell ref="L4:O4"/>
    <mergeCell ref="Z21:AD22"/>
    <mergeCell ref="S33:U34"/>
    <mergeCell ref="V29:Y30"/>
    <mergeCell ref="F37:H38"/>
    <mergeCell ref="I29:K30"/>
    <mergeCell ref="V13:Y14"/>
    <mergeCell ref="B31:C32"/>
    <mergeCell ref="V7:Y8"/>
    <mergeCell ref="D4:E6"/>
    <mergeCell ref="S9:U10"/>
    <mergeCell ref="I21:K22"/>
    <mergeCell ref="B27:C28"/>
    <mergeCell ref="P39:R40"/>
    <mergeCell ref="AL5:AM5"/>
    <mergeCell ref="F33:H34"/>
    <mergeCell ref="D21:E22"/>
    <mergeCell ref="I33:K34"/>
    <mergeCell ref="AE6:AI6"/>
    <mergeCell ref="V25:Y26"/>
    <mergeCell ref="F7:H8"/>
    <mergeCell ref="P9:R10"/>
    <mergeCell ref="I4:K4"/>
    <mergeCell ref="I7:K8"/>
    <mergeCell ref="B7:C8"/>
    <mergeCell ref="B21:C22"/>
    <mergeCell ref="Z25:AD26"/>
    <mergeCell ref="F13:H14"/>
    <mergeCell ref="F31:H32"/>
    <mergeCell ref="B19:C20"/>
    <mergeCell ref="B9:C10"/>
    <mergeCell ref="I35:K36"/>
    <mergeCell ref="D15:E16"/>
    <mergeCell ref="Z29:AD30"/>
    <mergeCell ref="V19:Y20"/>
    <mergeCell ref="D33:E34"/>
    <mergeCell ref="D19:E20"/>
    <mergeCell ref="F6:H6"/>
    <mergeCell ref="F9:H10"/>
    <mergeCell ref="D7:E8"/>
    <mergeCell ref="F29:H30"/>
    <mergeCell ref="F11:H12"/>
    <mergeCell ref="D25:E26"/>
    <mergeCell ref="F15:H16"/>
    <mergeCell ref="F19:H20"/>
    <mergeCell ref="S29:U30"/>
    <mergeCell ref="P33:R34"/>
    <mergeCell ref="D9:E10"/>
    <mergeCell ref="P29:R30"/>
    <mergeCell ref="V9:Y10"/>
    <mergeCell ref="S31:U32"/>
    <mergeCell ref="V27:Y28"/>
    <mergeCell ref="S4:U6"/>
    <mergeCell ref="F4:H4"/>
    <mergeCell ref="I6:K6"/>
    <mergeCell ref="S41:U42"/>
    <mergeCell ref="Z13:AD14"/>
    <mergeCell ref="I11:K12"/>
    <mergeCell ref="S11:U12"/>
    <mergeCell ref="I5:K5"/>
    <mergeCell ref="P41:R42"/>
    <mergeCell ref="AE27:AI28"/>
    <mergeCell ref="Z15:AD16"/>
    <mergeCell ref="V31:Y32"/>
    <mergeCell ref="P27:R28"/>
    <mergeCell ref="AE5:AI5"/>
    <mergeCell ref="AE13:AI14"/>
    <mergeCell ref="Z5:AD6"/>
    <mergeCell ref="P4:R5"/>
    <mergeCell ref="Z19:AD20"/>
    <mergeCell ref="V35:Y36"/>
    <mergeCell ref="S17:U18"/>
    <mergeCell ref="V39:Y40"/>
    <mergeCell ref="I41:K42"/>
    <mergeCell ref="S27:U28"/>
    <mergeCell ref="P31:R32"/>
    <mergeCell ref="V4:Y4"/>
    <mergeCell ref="S19:U20"/>
    <mergeCell ref="I25:K26"/>
    <mergeCell ref="B41:C42"/>
    <mergeCell ref="F21:H22"/>
    <mergeCell ref="B35:C36"/>
    <mergeCell ref="D35:E36"/>
    <mergeCell ref="AE41:AI42"/>
    <mergeCell ref="S13:U14"/>
    <mergeCell ref="AE35:AI36"/>
    <mergeCell ref="F17:H18"/>
    <mergeCell ref="P17:R18"/>
    <mergeCell ref="F41:H42"/>
    <mergeCell ref="I37:K38"/>
    <mergeCell ref="F23:H24"/>
    <mergeCell ref="AE25:AI26"/>
    <mergeCell ref="S37:U38"/>
    <mergeCell ref="S15:U16"/>
    <mergeCell ref="V21:Y22"/>
    <mergeCell ref="P19:R20"/>
    <mergeCell ref="AE21:AI22"/>
    <mergeCell ref="I39:K40"/>
    <mergeCell ref="V17:Y18"/>
    <mergeCell ref="F39:H40"/>
    <mergeCell ref="I23:K24"/>
    <mergeCell ref="B13:C14"/>
    <mergeCell ref="Z17:AD18"/>
    <mergeCell ref="AL8:AM8"/>
    <mergeCell ref="Z4:AD4"/>
    <mergeCell ref="AN8:AO8"/>
    <mergeCell ref="B17:C18"/>
    <mergeCell ref="B11:C12"/>
    <mergeCell ref="D17:E18"/>
    <mergeCell ref="Z7:AD8"/>
    <mergeCell ref="D11:E12"/>
    <mergeCell ref="F27:H28"/>
    <mergeCell ref="AE17:AI18"/>
    <mergeCell ref="I13:K14"/>
    <mergeCell ref="B15:C16"/>
    <mergeCell ref="I9:K10"/>
    <mergeCell ref="AE23:AI24"/>
    <mergeCell ref="L6:O6"/>
    <mergeCell ref="B25:C26"/>
    <mergeCell ref="F5:H5"/>
    <mergeCell ref="AE7:AI8"/>
    <mergeCell ref="L5:O5"/>
    <mergeCell ref="AE4:AI4"/>
  </mergeCells>
  <phoneticPr fontId="1"/>
  <dataValidations count="1">
    <dataValidation type="list" allowBlank="1" showInputMessage="1" showErrorMessage="1" sqref="AL5:AM5" xr:uid="{00000000-0002-0000-0000-000000000000}">
      <formula1>"0,1"</formula1>
    </dataValidation>
  </dataValidations>
  <pageMargins left="0.7" right="0.2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Ai分布</vt:lpstr>
      <vt:lpstr>Ai分布!Print_Area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SKD274</dc:creator>
  <cp:lastModifiedBy>菅沼田 直人</cp:lastModifiedBy>
  <cp:lastPrinted>2016-09-05T11:21:50Z</cp:lastPrinted>
  <dcterms:created xsi:type="dcterms:W3CDTF">2016-09-02T07:14:29Z</dcterms:created>
  <dcterms:modified xsi:type="dcterms:W3CDTF">2026-07-22T00:43:09Z</dcterms:modified>
</cp:coreProperties>
</file>